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umts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<sst xmlns="http://schemas.openxmlformats.org/spreadsheetml/2006/main" count="48" uniqueCount="40">
  <si>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Pasūtītājs: Balvu PA ''SAN-TEX''</t>
  </si>
  <si>
    <t>Pielikums Nr.1</t>
  </si>
  <si>
    <r>
      <rPr>
        <sz val="9"/>
        <rFont val="Arial"/>
        <family val="1"/>
      </rPr>
      <t>Objekts:</t>
    </r>
    <r>
      <rPr>
        <sz val="9"/>
        <rFont val="Times New Roman"/>
        <family val="1"/>
      </rPr>
      <t xml:space="preserve"> Jumta vienkāršotā renovācija </t>
    </r>
    <r>
      <rPr>
        <sz val="9"/>
        <rFont val="Arial"/>
        <family val="1"/>
      </rPr>
      <t>Daudzdzīvokļu mājai Ezera ielā 18, Balvos</t>
    </r>
  </si>
  <si>
    <t>Tāme (izmaksu piedāvājums)</t>
  </si>
  <si>
    <t xml:space="preserve">Izpildītājs : </t>
  </si>
  <si>
    <t>Nr.
p.k.</t>
  </si>
  <si>
    <t>Darba nosaukums</t>
  </si>
  <si>
    <t>Mērv.</t>
  </si>
  <si>
    <t>Daudz.</t>
  </si>
  <si>
    <t>Vienības izmaksas</t>
  </si>
  <si>
    <t>Kopā uz visu apjomu</t>
  </si>
  <si>
    <t>laika norma (c/h)</t>
  </si>
  <si>
    <r>
      <rPr>
        <sz val="9"/>
        <rFont val="Arial"/>
        <family val="2"/>
      </rPr>
      <t>darba samaksas likme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/h)</t>
    </r>
  </si>
  <si>
    <r>
      <rPr>
        <sz val="9"/>
        <rFont val="Arial"/>
        <family val="2"/>
      </rPr>
      <t>darba alga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</si>
  <si>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materiāli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</si>
  <si>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sz val="9"/>
        <rFont val="Arial"/>
        <family val="2"/>
      </rPr>
      <t>mehānismi (</t>
    </r>
    <r>
      <rPr>
        <i/>
        <sz val="9"/>
        <rFont val="Arial"/>
        <family val="2"/>
      </rPr>
      <t>euro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</si>
  <si>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>Kopā 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</si>
  <si>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darbietilpība (c/h)</t>
  </si>
  <si>
    <r>
      <rPr>
        <b/>
        <sz val="9"/>
        <rFont val="Arial"/>
        <family val="2"/>
      </rPr>
      <t>summa
(</t>
    </r>
    <r>
      <rPr>
        <b/>
        <i/>
        <sz val="9"/>
        <rFont val="Arial"/>
        <family val="2"/>
      </rPr>
      <t>euro</t>
    </r>
    <r>
      <rPr>
        <b/>
        <sz val="9"/>
        <rFont val="Arial"/>
        <family val="2"/>
      </rPr>
      <t>)</t>
    </r>
  </si>
  <si>
    <t>1</t>
  </si>
  <si>
    <t>Jumta virsmas noskalošana ar augstspiediena sūkni</t>
  </si>
  <si>
    <t>m2</t>
  </si>
  <si>
    <t>2</t>
  </si>
  <si>
    <t>Jumta virsmas apstrāde ar sintētiskās lateksa emulsijas''Vincents Polyline Super'' vai analogs un cementa 1:2 maisījuma uzklāšana</t>
  </si>
  <si>
    <t>3</t>
  </si>
  <si>
    <t>Jumta ruļļu materiālu hidroizloācija ar poliestera armējumu, vismaz 4,5kg uz m2 ieklāšana uz betona virsmas, pirms tam notīrot un gruntējot ar Praimer vai analogu grunti</t>
  </si>
  <si>
    <t>4</t>
  </si>
  <si>
    <t>Jumta virsmas mehāniska attīrīšana (ar augstspiediena sūkni vai birsti) no gružiem zonās, kur ir ruļļu materiālu jumta segums</t>
  </si>
  <si>
    <t>5</t>
  </si>
  <si>
    <t>Jumta ruļļu materiālu hidroizloācija ar poliestera armējumu, vismaz 4,5kg uz m2 ieklāšana, pirms tam notīrot un gruntējot ar Praimer vai analogu grunti ventilācijas izvadu betona jumtiņiem(1x1,2m)</t>
  </si>
  <si>
    <t>gab.</t>
  </si>
  <si>
    <t>Kopā</t>
  </si>
  <si>
    <t xml:space="preserve">materiālu,  transporta izdevumi </t>
  </si>
  <si>
    <t>Tiešās izmaksas kopā</t>
  </si>
  <si>
    <t>Virsizdevumi (5,00%)</t>
  </si>
  <si>
    <t>Peļņa (9%)</t>
  </si>
  <si>
    <t>Darba devēja soc. nodoklis (23,59%)</t>
  </si>
  <si>
    <t>PVN 21%</t>
  </si>
  <si>
    <t xml:space="preserve">Sastādīja : </t>
  </si>
  <si>
    <t>Pavisam kopā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</si>
</sst>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0%"/>
    <numFmt numFmtId="167" formatCode="@"/>
    <numFmt numFmtId="168" formatCode="General"/>
    <numFmt numFmtId="169" formatCode="_-* #,##0.00\ _L_s_-;\-* #,##0.00\ _L_s_-;_-* \-??\ _L_s_-;_-@_-"/>
    <numFmt numFmtId="170" formatCode="0.00"/>
    <numFmt numFmtId="171" formatCode="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i/>
      <u val="single"/>
      <sz val="9"/>
      <name val="Arial"/>
      <family val="2"/>
    </font>
    <font>
      <b/>
      <i/>
      <sz val="9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6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0" borderId="0">
      <alignment/>
      <protection/>
    </xf>
  </cellStyleXfs>
  <cellXfs count="98">
    <xf numFmtId="164" fontId="0" fillId="0" borderId="0" xfId="0" applyAlignment="1">
      <alignment/>
    </xf>
    <xf numFmtId="167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horizontal="left" vertical="center"/>
    </xf>
    <xf numFmtId="164" fontId="20" fillId="0" borderId="0" xfId="0" applyFont="1" applyFill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21" fillId="0" borderId="0" xfId="0" applyFont="1" applyFill="1" applyAlignment="1">
      <alignment horizontal="left" vertical="center"/>
    </xf>
    <xf numFmtId="164" fontId="21" fillId="0" borderId="0" xfId="0" applyFont="1" applyFill="1" applyAlignment="1">
      <alignment horizontal="center" vertical="center"/>
    </xf>
    <xf numFmtId="164" fontId="21" fillId="0" borderId="0" xfId="0" applyFont="1" applyFill="1" applyAlignment="1">
      <alignment vertical="center"/>
    </xf>
    <xf numFmtId="167" fontId="21" fillId="0" borderId="0" xfId="0" applyNumberFormat="1" applyFont="1" applyFill="1" applyAlignment="1">
      <alignment horizontal="center" vertical="center"/>
    </xf>
    <xf numFmtId="164" fontId="21" fillId="0" borderId="0" xfId="0" applyFont="1" applyFill="1" applyAlignment="1">
      <alignment horizontal="left" vertical="center"/>
    </xf>
    <xf numFmtId="164" fontId="21" fillId="0" borderId="0" xfId="0" applyFont="1" applyFill="1" applyAlignment="1">
      <alignment vertical="center"/>
    </xf>
    <xf numFmtId="164" fontId="23" fillId="0" borderId="0" xfId="0" applyFont="1" applyFill="1" applyAlignment="1">
      <alignment horizontal="center" vertical="center"/>
    </xf>
    <xf numFmtId="164" fontId="24" fillId="0" borderId="0" xfId="0" applyFont="1" applyFill="1" applyAlignment="1">
      <alignment horizontal="left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57" applyFont="1" applyBorder="1" applyAlignment="1">
      <alignment horizontal="left" vertical="top" wrapText="1"/>
      <protection/>
    </xf>
    <xf numFmtId="164" fontId="27" fillId="0" borderId="0" xfId="0" applyFont="1" applyFill="1" applyAlignment="1">
      <alignment horizontal="left" vertical="top"/>
    </xf>
    <xf numFmtId="164" fontId="25" fillId="0" borderId="0" xfId="0" applyFont="1" applyFill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 wrapText="1"/>
    </xf>
    <xf numFmtId="164" fontId="21" fillId="24" borderId="11" xfId="0" applyFont="1" applyFill="1" applyBorder="1" applyAlignment="1">
      <alignment horizontal="center" vertical="center"/>
    </xf>
    <xf numFmtId="164" fontId="21" fillId="24" borderId="11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center"/>
    </xf>
    <xf numFmtId="164" fontId="21" fillId="24" borderId="11" xfId="72" applyFont="1" applyFill="1" applyBorder="1" applyAlignment="1">
      <alignment horizontal="center" vertical="center" wrapText="1"/>
      <protection/>
    </xf>
    <xf numFmtId="164" fontId="23" fillId="24" borderId="11" xfId="0" applyFont="1" applyFill="1" applyBorder="1" applyAlignment="1">
      <alignment horizontal="center" vertical="center" wrapText="1"/>
    </xf>
    <xf numFmtId="167" fontId="21" fillId="24" borderId="10" xfId="0" applyNumberFormat="1" applyFont="1" applyFill="1" applyBorder="1" applyAlignment="1">
      <alignment horizontal="center" vertical="center"/>
    </xf>
    <xf numFmtId="164" fontId="21" fillId="24" borderId="12" xfId="0" applyFont="1" applyFill="1" applyBorder="1" applyAlignment="1">
      <alignment horizontal="left" vertical="center"/>
    </xf>
    <xf numFmtId="164" fontId="21" fillId="24" borderId="12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top" wrapText="1" shrinkToFit="1"/>
    </xf>
    <xf numFmtId="164" fontId="23" fillId="24" borderId="10" xfId="0" applyFont="1" applyFill="1" applyBorder="1" applyAlignment="1">
      <alignment horizontal="left" vertical="top" wrapText="1" shrinkToFit="1"/>
    </xf>
    <xf numFmtId="164" fontId="21" fillId="24" borderId="10" xfId="0" applyFont="1" applyFill="1" applyBorder="1" applyAlignment="1">
      <alignment horizontal="center" vertical="top" wrapText="1" shrinkToFit="1"/>
    </xf>
    <xf numFmtId="170" fontId="21" fillId="24" borderId="10" xfId="15" applyNumberFormat="1" applyFont="1" applyFill="1" applyBorder="1" applyAlignment="1" applyProtection="1">
      <alignment horizontal="center" vertical="top" shrinkToFit="1"/>
      <protection/>
    </xf>
    <xf numFmtId="170" fontId="21" fillId="24" borderId="10" xfId="72" applyNumberFormat="1" applyFont="1" applyFill="1" applyBorder="1" applyAlignment="1">
      <alignment horizontal="center" vertical="top"/>
      <protection/>
    </xf>
    <xf numFmtId="170" fontId="21" fillId="24" borderId="10" xfId="0" applyNumberFormat="1" applyFont="1" applyFill="1" applyBorder="1" applyAlignment="1">
      <alignment horizontal="center" vertical="top"/>
    </xf>
    <xf numFmtId="170" fontId="21" fillId="24" borderId="10" xfId="0" applyNumberFormat="1" applyFont="1" applyFill="1" applyBorder="1" applyAlignment="1">
      <alignment horizontal="center" vertical="top" wrapText="1" shrinkToFit="1"/>
    </xf>
    <xf numFmtId="170" fontId="23" fillId="24" borderId="10" xfId="0" applyNumberFormat="1" applyFont="1" applyFill="1" applyBorder="1" applyAlignment="1">
      <alignment horizontal="center" vertical="top" wrapText="1" shrinkToFit="1"/>
    </xf>
    <xf numFmtId="164" fontId="21" fillId="0" borderId="0" xfId="0" applyFont="1" applyFill="1" applyAlignment="1">
      <alignment vertical="top" wrapText="1" shrinkToFit="1"/>
    </xf>
    <xf numFmtId="164" fontId="0" fillId="0" borderId="0" xfId="0" applyFont="1" applyFill="1" applyAlignment="1">
      <alignment vertical="top" wrapText="1" shrinkToFit="1"/>
    </xf>
    <xf numFmtId="167" fontId="21" fillId="24" borderId="10" xfId="0" applyNumberFormat="1" applyFont="1" applyFill="1" applyBorder="1" applyAlignment="1">
      <alignment horizontal="center" vertical="center" wrapText="1" shrinkToFit="1"/>
    </xf>
    <xf numFmtId="164" fontId="21" fillId="24" borderId="10" xfId="0" applyFont="1" applyFill="1" applyBorder="1" applyAlignment="1">
      <alignment horizontal="left" vertical="center" wrapText="1"/>
    </xf>
    <xf numFmtId="164" fontId="21" fillId="24" borderId="10" xfId="0" applyFont="1" applyFill="1" applyBorder="1" applyAlignment="1">
      <alignment horizontal="center" vertical="center" wrapText="1" shrinkToFit="1"/>
    </xf>
    <xf numFmtId="170" fontId="21" fillId="24" borderId="10" xfId="0" applyNumberFormat="1" applyFont="1" applyFill="1" applyBorder="1" applyAlignment="1">
      <alignment horizontal="center" vertical="center"/>
    </xf>
    <xf numFmtId="170" fontId="21" fillId="24" borderId="10" xfId="72" applyNumberFormat="1" applyFont="1" applyFill="1" applyBorder="1" applyAlignment="1">
      <alignment horizontal="center" vertical="center"/>
      <protection/>
    </xf>
    <xf numFmtId="170" fontId="23" fillId="24" borderId="10" xfId="0" applyNumberFormat="1" applyFont="1" applyFill="1" applyBorder="1" applyAlignment="1">
      <alignment horizontal="center" vertical="center" wrapText="1" shrinkToFit="1"/>
    </xf>
    <xf numFmtId="170" fontId="21" fillId="24" borderId="10" xfId="0" applyNumberFormat="1" applyFont="1" applyFill="1" applyBorder="1" applyAlignment="1">
      <alignment horizontal="center" vertical="center" wrapText="1" shrinkToFit="1"/>
    </xf>
    <xf numFmtId="164" fontId="20" fillId="0" borderId="0" xfId="0" applyFont="1" applyFill="1" applyAlignment="1">
      <alignment vertical="top" wrapText="1" shrinkToFit="1"/>
    </xf>
    <xf numFmtId="164" fontId="21" fillId="24" borderId="10" xfId="0" applyFont="1" applyFill="1" applyBorder="1" applyAlignment="1">
      <alignment horizontal="left" vertical="top" wrapText="1" shrinkToFit="1"/>
    </xf>
    <xf numFmtId="164" fontId="29" fillId="0" borderId="0" xfId="0" applyFont="1" applyFill="1" applyAlignment="1">
      <alignment vertical="top"/>
    </xf>
    <xf numFmtId="167" fontId="21" fillId="24" borderId="10" xfId="0" applyNumberFormat="1" applyFont="1" applyFill="1" applyBorder="1" applyAlignment="1">
      <alignment horizontal="center" vertical="top" wrapText="1" shrinkToFit="1"/>
    </xf>
    <xf numFmtId="164" fontId="30" fillId="24" borderId="10" xfId="0" applyFont="1" applyFill="1" applyBorder="1" applyAlignment="1">
      <alignment wrapText="1"/>
    </xf>
    <xf numFmtId="170" fontId="21" fillId="24" borderId="10" xfId="0" applyNumberFormat="1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vertical="top"/>
    </xf>
    <xf numFmtId="164" fontId="23" fillId="24" borderId="10" xfId="72" applyFont="1" applyFill="1" applyBorder="1" applyAlignment="1">
      <alignment horizontal="left" vertical="top" wrapText="1"/>
      <protection/>
    </xf>
    <xf numFmtId="170" fontId="23" fillId="24" borderId="10" xfId="0" applyNumberFormat="1" applyFont="1" applyFill="1" applyBorder="1" applyAlignment="1">
      <alignment horizontal="center" vertical="center"/>
    </xf>
    <xf numFmtId="164" fontId="21" fillId="0" borderId="0" xfId="0" applyFont="1" applyFill="1" applyAlignment="1">
      <alignment vertical="top" wrapText="1"/>
    </xf>
    <xf numFmtId="164" fontId="0" fillId="0" borderId="0" xfId="0" applyFont="1" applyFill="1" applyAlignment="1">
      <alignment vertical="top" wrapText="1"/>
    </xf>
    <xf numFmtId="164" fontId="21" fillId="0" borderId="10" xfId="0" applyFont="1" applyFill="1" applyBorder="1" applyAlignment="1">
      <alignment horizontal="center" vertical="top" wrapText="1"/>
    </xf>
    <xf numFmtId="164" fontId="21" fillId="0" borderId="13" xfId="0" applyFont="1" applyFill="1" applyBorder="1" applyAlignment="1">
      <alignment horizontal="left" vertical="top" wrapText="1"/>
    </xf>
    <xf numFmtId="164" fontId="21" fillId="0" borderId="14" xfId="0" applyFont="1" applyFill="1" applyBorder="1" applyAlignment="1">
      <alignment horizontal="center" vertical="top" wrapText="1"/>
    </xf>
    <xf numFmtId="164" fontId="21" fillId="0" borderId="0" xfId="0" applyFont="1" applyFill="1" applyAlignment="1">
      <alignment vertical="top"/>
    </xf>
    <xf numFmtId="170" fontId="21" fillId="0" borderId="14" xfId="0" applyNumberFormat="1" applyFont="1" applyFill="1" applyBorder="1" applyAlignment="1">
      <alignment horizontal="left" vertical="top"/>
    </xf>
    <xf numFmtId="166" fontId="21" fillId="0" borderId="14" xfId="0" applyNumberFormat="1" applyFont="1" applyFill="1" applyBorder="1" applyAlignment="1">
      <alignment vertical="top"/>
    </xf>
    <xf numFmtId="170" fontId="21" fillId="0" borderId="14" xfId="0" applyNumberFormat="1" applyFont="1" applyFill="1" applyBorder="1" applyAlignment="1">
      <alignment horizontal="right" vertical="top"/>
    </xf>
    <xf numFmtId="170" fontId="21" fillId="0" borderId="14" xfId="0" applyNumberFormat="1" applyFont="1" applyFill="1" applyBorder="1" applyAlignment="1">
      <alignment horizontal="center" vertical="top"/>
    </xf>
    <xf numFmtId="164" fontId="21" fillId="0" borderId="15" xfId="0" applyFont="1" applyFill="1" applyBorder="1" applyAlignment="1">
      <alignment horizontal="right" vertical="top"/>
    </xf>
    <xf numFmtId="170" fontId="21" fillId="0" borderId="10" xfId="0" applyNumberFormat="1" applyFont="1" applyFill="1" applyBorder="1" applyAlignment="1">
      <alignment horizontal="center" vertical="top"/>
    </xf>
    <xf numFmtId="170" fontId="21" fillId="0" borderId="10" xfId="0" applyNumberFormat="1" applyFont="1" applyFill="1" applyBorder="1" applyAlignment="1">
      <alignment horizontal="center" vertical="top" wrapText="1"/>
    </xf>
    <xf numFmtId="170" fontId="28" fillId="0" borderId="10" xfId="0" applyNumberFormat="1" applyFont="1" applyFill="1" applyBorder="1" applyAlignment="1">
      <alignment horizontal="center" vertical="top" wrapText="1"/>
    </xf>
    <xf numFmtId="164" fontId="20" fillId="0" borderId="0" xfId="0" applyFont="1" applyFill="1" applyAlignment="1">
      <alignment vertical="top"/>
    </xf>
    <xf numFmtId="164" fontId="21" fillId="0" borderId="10" xfId="0" applyFont="1" applyFill="1" applyBorder="1" applyAlignment="1">
      <alignment horizontal="center" vertical="top"/>
    </xf>
    <xf numFmtId="164" fontId="23" fillId="0" borderId="13" xfId="72" applyFont="1" applyFill="1" applyBorder="1" applyAlignment="1">
      <alignment horizontal="left" vertical="top" wrapText="1"/>
      <protection/>
    </xf>
    <xf numFmtId="164" fontId="23" fillId="0" borderId="14" xfId="0" applyFont="1" applyFill="1" applyBorder="1" applyAlignment="1">
      <alignment horizontal="center" vertical="top"/>
    </xf>
    <xf numFmtId="170" fontId="23" fillId="0" borderId="14" xfId="0" applyNumberFormat="1" applyFont="1" applyFill="1" applyBorder="1" applyAlignment="1">
      <alignment horizontal="center" vertical="top"/>
    </xf>
    <xf numFmtId="164" fontId="21" fillId="0" borderId="15" xfId="72" applyFont="1" applyFill="1" applyBorder="1" applyAlignment="1">
      <alignment horizontal="right" vertical="top"/>
      <protection/>
    </xf>
    <xf numFmtId="170" fontId="23" fillId="0" borderId="10" xfId="0" applyNumberFormat="1" applyFont="1" applyFill="1" applyBorder="1" applyAlignment="1">
      <alignment horizontal="center" vertical="top"/>
    </xf>
    <xf numFmtId="164" fontId="0" fillId="0" borderId="0" xfId="0" applyFont="1" applyFill="1" applyAlignment="1">
      <alignment vertical="top"/>
    </xf>
    <xf numFmtId="164" fontId="21" fillId="0" borderId="0" xfId="0" applyFont="1" applyFill="1" applyAlignment="1">
      <alignment horizontal="left" vertical="top"/>
    </xf>
    <xf numFmtId="164" fontId="21" fillId="0" borderId="0" xfId="0" applyFont="1" applyFill="1" applyAlignment="1">
      <alignment horizontal="center" vertical="top"/>
    </xf>
    <xf numFmtId="164" fontId="21" fillId="0" borderId="10" xfId="0" applyFont="1" applyFill="1" applyBorder="1" applyAlignment="1">
      <alignment horizontal="right"/>
    </xf>
    <xf numFmtId="171" fontId="21" fillId="0" borderId="1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top" wrapText="1" shrinkToFit="1"/>
    </xf>
    <xf numFmtId="167" fontId="21" fillId="0" borderId="0" xfId="0" applyNumberFormat="1" applyFont="1" applyFill="1" applyAlignment="1">
      <alignment vertical="center"/>
    </xf>
    <xf numFmtId="164" fontId="21" fillId="0" borderId="0" xfId="0" applyFont="1" applyFill="1" applyAlignment="1">
      <alignment horizontal="left" vertical="center"/>
    </xf>
    <xf numFmtId="164" fontId="21" fillId="0" borderId="10" xfId="0" applyFont="1" applyFill="1" applyBorder="1" applyAlignment="1">
      <alignment horizontal="right" vertical="top" wrapText="1"/>
    </xf>
    <xf numFmtId="164" fontId="23" fillId="0" borderId="10" xfId="0" applyFont="1" applyFill="1" applyBorder="1" applyAlignment="1">
      <alignment horizontal="right"/>
    </xf>
    <xf numFmtId="171" fontId="23" fillId="0" borderId="10" xfId="0" applyNumberFormat="1" applyFont="1" applyFill="1" applyBorder="1" applyAlignment="1">
      <alignment horizontal="center" vertical="center"/>
    </xf>
    <xf numFmtId="171" fontId="21" fillId="0" borderId="0" xfId="0" applyNumberFormat="1" applyFont="1" applyFill="1" applyAlignment="1">
      <alignment vertical="center"/>
    </xf>
    <xf numFmtId="171" fontId="29" fillId="0" borderId="0" xfId="0" applyNumberFormat="1" applyFont="1" applyFill="1" applyAlignment="1">
      <alignment vertical="center"/>
    </xf>
    <xf numFmtId="170" fontId="21" fillId="0" borderId="10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Alignment="1">
      <alignment vertical="center"/>
    </xf>
    <xf numFmtId="164" fontId="21" fillId="0" borderId="16" xfId="0" applyFont="1" applyFill="1" applyBorder="1" applyAlignment="1">
      <alignment/>
    </xf>
    <xf numFmtId="167" fontId="21" fillId="0" borderId="16" xfId="65" applyNumberFormat="1" applyFont="1" applyFill="1" applyBorder="1">
      <alignment/>
      <protection/>
    </xf>
    <xf numFmtId="164" fontId="23" fillId="0" borderId="10" xfId="0" applyFont="1" applyFill="1" applyBorder="1" applyAlignment="1">
      <alignment horizontal="right" vertical="center"/>
    </xf>
    <xf numFmtId="164" fontId="21" fillId="0" borderId="0" xfId="65" applyFont="1" applyFill="1" applyBorder="1" applyAlignment="1">
      <alignment horizontal="center" vertical="top"/>
      <protection/>
    </xf>
    <xf numFmtId="164" fontId="21" fillId="0" borderId="0" xfId="0" applyFont="1" applyFill="1" applyAlignment="1">
      <alignment/>
    </xf>
    <xf numFmtId="164" fontId="23" fillId="0" borderId="0" xfId="72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horizontal="left" vertical="center"/>
    </xf>
    <xf numFmtId="164" fontId="0" fillId="0" borderId="0" xfId="0" applyFont="1" applyFill="1" applyAlignment="1">
      <alignment horizontal="center" vertical="center"/>
    </xf>
  </cellXfs>
  <cellStyles count="6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2 2" xfId="21"/>
    <cellStyle name="20% - Accent3 2" xfId="22"/>
    <cellStyle name="20% - Accent4 2" xfId="23"/>
    <cellStyle name="20% - Accent5 2" xfId="24"/>
    <cellStyle name="20% - Accent6 2" xfId="25"/>
    <cellStyle name="40% - Accent1 2" xfId="26"/>
    <cellStyle name="40% - Accent2 2" xfId="27"/>
    <cellStyle name="40% - Accent3 2" xfId="28"/>
    <cellStyle name="40% - Accent4 2" xfId="29"/>
    <cellStyle name="40% - Accent5 2" xfId="30"/>
    <cellStyle name="40% - Accent6 2" xfId="31"/>
    <cellStyle name="60% - Accent1 2" xfId="32"/>
    <cellStyle name="60% - Accent2 2" xfId="33"/>
    <cellStyle name="60% - Accent3 2" xfId="34"/>
    <cellStyle name="60% - Accent4 2" xfId="35"/>
    <cellStyle name="60% - Accent5 2" xfId="36"/>
    <cellStyle name="60% - Accent6 2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Calculation 2" xfId="45"/>
    <cellStyle name="Check Cell 2" xfId="46"/>
    <cellStyle name="Comma 2" xfId="47"/>
    <cellStyle name="Explanatory Text 2" xfId="48"/>
    <cellStyle name="Good 2" xfId="49"/>
    <cellStyle name="Heading 1 2" xfId="50"/>
    <cellStyle name="Heading 2 2" xfId="51"/>
    <cellStyle name="Heading 3 2" xfId="52"/>
    <cellStyle name="Heading 4 2" xfId="53"/>
    <cellStyle name="Input 2" xfId="54"/>
    <cellStyle name="Linked Cell 2" xfId="55"/>
    <cellStyle name="Neutral 2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4_2_Karta_1_Korpuss_Tvaika" xfId="63"/>
    <cellStyle name="Normal 8" xfId="64"/>
    <cellStyle name="Normal_TAME-POLIPLASTS" xfId="65"/>
    <cellStyle name="Note 2" xfId="66"/>
    <cellStyle name="Output 2" xfId="67"/>
    <cellStyle name="Parastais 6" xfId="68"/>
    <cellStyle name="Parasts 2" xfId="69"/>
    <cellStyle name="Percent 2" xfId="70"/>
    <cellStyle name="Stils 1" xfId="71"/>
    <cellStyle name="Style 1" xfId="72"/>
    <cellStyle name="Style 1 2" xfId="73"/>
    <cellStyle name="Style 1_1_Karta_3_Korpuss" xfId="74"/>
    <cellStyle name="Title 2" xfId="75"/>
    <cellStyle name="Total 2" xfId="76"/>
    <cellStyle name="Warning Text 2" xfId="77"/>
    <cellStyle name="Обычный_Telefona centrale DEC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120" zoomScaleNormal="120" workbookViewId="0" topLeftCell="A1">
      <selection activeCell="O23" sqref="O23"/>
    </sheetView>
  </sheetViews>
  <sheetFormatPr defaultColWidth="9.140625" defaultRowHeight="12.75"/>
  <cols>
    <col min="1" max="1" width="3.28125" style="1" customWidth="1"/>
    <col min="2" max="2" width="45.28125" style="2" customWidth="1"/>
    <col min="3" max="3" width="5.421875" style="3" customWidth="1"/>
    <col min="4" max="4" width="7.00390625" style="3" customWidth="1"/>
    <col min="5" max="5" width="6.28125" style="3" customWidth="1"/>
    <col min="6" max="6" width="5.8515625" style="3" customWidth="1"/>
    <col min="7" max="8" width="6.28125" style="3" customWidth="1"/>
    <col min="9" max="9" width="5.7109375" style="3" customWidth="1"/>
    <col min="10" max="10" width="6.7109375" style="3" customWidth="1"/>
    <col min="11" max="11" width="6.57421875" style="3" customWidth="1"/>
    <col min="12" max="12" width="7.28125" style="3" customWidth="1"/>
    <col min="13" max="13" width="7.140625" style="3" customWidth="1"/>
    <col min="14" max="14" width="7.28125" style="3" customWidth="1"/>
    <col min="15" max="15" width="9.8515625" style="3" customWidth="1"/>
    <col min="16" max="16384" width="9.140625" style="4" customWidth="1"/>
  </cols>
  <sheetData>
    <row r="1" spans="2:18" ht="12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 t="s">
        <v>1</v>
      </c>
      <c r="P1" s="7"/>
      <c r="Q1" s="7"/>
      <c r="R1" s="7"/>
    </row>
    <row r="2" spans="1:20" ht="12">
      <c r="A2" s="8"/>
      <c r="B2" s="9" t="s">
        <v>2</v>
      </c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0"/>
      <c r="T2" s="10"/>
    </row>
    <row r="3" spans="1:20" ht="12.75" customHeight="1">
      <c r="A3" s="8"/>
      <c r="B3" s="5" t="s">
        <v>3</v>
      </c>
      <c r="C3" s="11"/>
      <c r="D3" s="11"/>
      <c r="E3" s="11"/>
      <c r="F3" s="11"/>
      <c r="G3" s="1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0"/>
      <c r="T3" s="10"/>
    </row>
    <row r="4" spans="1:20" ht="23.25" customHeight="1" hidden="1">
      <c r="A4" s="8"/>
      <c r="B4" s="12"/>
      <c r="C4" s="13"/>
      <c r="D4" s="13"/>
      <c r="E4" s="13"/>
      <c r="F4" s="13"/>
      <c r="G4" s="1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0"/>
      <c r="T4" s="10"/>
    </row>
    <row r="5" spans="1:20" ht="16.5" customHeight="1">
      <c r="A5" s="8"/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0"/>
      <c r="T5" s="10"/>
    </row>
    <row r="6" spans="1:20" ht="23.25" customHeight="1">
      <c r="A6" s="8"/>
      <c r="B6" s="15"/>
      <c r="C6" s="16"/>
      <c r="D6" s="16"/>
      <c r="E6" s="16"/>
      <c r="F6" s="16"/>
      <c r="G6" s="1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2.75" customHeight="1">
      <c r="A7" s="17" t="s">
        <v>5</v>
      </c>
      <c r="B7" s="18" t="s">
        <v>6</v>
      </c>
      <c r="C7" s="19" t="s">
        <v>7</v>
      </c>
      <c r="D7" s="18" t="s">
        <v>8</v>
      </c>
      <c r="E7" s="20" t="s">
        <v>9</v>
      </c>
      <c r="F7" s="20"/>
      <c r="G7" s="20"/>
      <c r="H7" s="20"/>
      <c r="I7" s="20"/>
      <c r="J7" s="20"/>
      <c r="K7" s="20" t="s">
        <v>10</v>
      </c>
      <c r="L7" s="20"/>
      <c r="M7" s="20"/>
      <c r="N7" s="20"/>
      <c r="O7" s="20"/>
      <c r="P7" s="10"/>
      <c r="Q7" s="10"/>
      <c r="R7" s="10"/>
      <c r="S7" s="10"/>
      <c r="T7" s="10"/>
    </row>
    <row r="8" spans="1:20" ht="12.75" customHeight="1">
      <c r="A8" s="17"/>
      <c r="B8" s="17"/>
      <c r="C8" s="17"/>
      <c r="D8" s="18"/>
      <c r="E8" s="21" t="s">
        <v>11</v>
      </c>
      <c r="F8" s="21" t="s">
        <v>12</v>
      </c>
      <c r="G8" s="19" t="s">
        <v>13</v>
      </c>
      <c r="H8" s="19" t="s">
        <v>14</v>
      </c>
      <c r="I8" s="19" t="s">
        <v>15</v>
      </c>
      <c r="J8" s="22" t="s">
        <v>16</v>
      </c>
      <c r="K8" s="21" t="s">
        <v>17</v>
      </c>
      <c r="L8" s="21" t="s">
        <v>13</v>
      </c>
      <c r="M8" s="19" t="s">
        <v>14</v>
      </c>
      <c r="N8" s="19" t="s">
        <v>15</v>
      </c>
      <c r="O8" s="22" t="s">
        <v>18</v>
      </c>
      <c r="P8" s="10"/>
      <c r="Q8" s="10"/>
      <c r="R8" s="10"/>
      <c r="S8" s="10"/>
      <c r="T8" s="10"/>
    </row>
    <row r="9" spans="1:20" ht="12">
      <c r="A9" s="17"/>
      <c r="B9" s="17"/>
      <c r="C9" s="17"/>
      <c r="D9" s="18"/>
      <c r="E9" s="21"/>
      <c r="F9" s="21"/>
      <c r="G9" s="19"/>
      <c r="H9" s="19"/>
      <c r="I9" s="19"/>
      <c r="J9" s="22"/>
      <c r="K9" s="21"/>
      <c r="L9" s="21"/>
      <c r="M9" s="19"/>
      <c r="N9" s="19"/>
      <c r="O9" s="22"/>
      <c r="P9" s="10"/>
      <c r="Q9" s="10"/>
      <c r="R9" s="10"/>
      <c r="S9" s="10"/>
      <c r="T9" s="10"/>
    </row>
    <row r="10" spans="1:20" ht="46.5" customHeight="1">
      <c r="A10" s="17"/>
      <c r="B10" s="18"/>
      <c r="C10" s="18"/>
      <c r="D10" s="18"/>
      <c r="E10" s="21"/>
      <c r="F10" s="21"/>
      <c r="G10" s="19"/>
      <c r="H10" s="19"/>
      <c r="I10" s="19"/>
      <c r="J10" s="22"/>
      <c r="K10" s="21"/>
      <c r="L10" s="21"/>
      <c r="M10" s="19"/>
      <c r="N10" s="19"/>
      <c r="O10" s="22"/>
      <c r="P10" s="10"/>
      <c r="Q10" s="10"/>
      <c r="R10" s="10"/>
      <c r="S10" s="10"/>
      <c r="T10" s="10"/>
    </row>
    <row r="11" spans="1:20" s="3" customFormat="1" ht="11.25" customHeight="1">
      <c r="A11" s="23" t="s">
        <v>19</v>
      </c>
      <c r="B11" s="24">
        <v>2</v>
      </c>
      <c r="C11" s="25">
        <f>B11+1</f>
        <v>3</v>
      </c>
      <c r="D11" s="25">
        <v>4</v>
      </c>
      <c r="E11" s="25">
        <f>D11+1</f>
        <v>5</v>
      </c>
      <c r="F11" s="25">
        <v>6</v>
      </c>
      <c r="G11" s="25">
        <f>F11+1</f>
        <v>7</v>
      </c>
      <c r="H11" s="25">
        <v>7</v>
      </c>
      <c r="I11" s="25">
        <f>H11+1</f>
        <v>8</v>
      </c>
      <c r="J11" s="25">
        <v>8</v>
      </c>
      <c r="K11" s="25">
        <f>J11+1</f>
        <v>9</v>
      </c>
      <c r="L11" s="25">
        <v>9</v>
      </c>
      <c r="M11" s="25">
        <f>L11+1</f>
        <v>10</v>
      </c>
      <c r="N11" s="25">
        <v>10</v>
      </c>
      <c r="O11" s="25">
        <f>N11+1</f>
        <v>11</v>
      </c>
      <c r="P11" s="26"/>
      <c r="Q11" s="26"/>
      <c r="R11" s="26"/>
      <c r="S11" s="26"/>
      <c r="T11" s="26"/>
    </row>
    <row r="12" spans="1:20" s="36" customFormat="1" ht="16.5" customHeight="1">
      <c r="A12" s="27"/>
      <c r="B12" s="28"/>
      <c r="C12" s="29"/>
      <c r="D12" s="30"/>
      <c r="E12" s="31"/>
      <c r="F12" s="31"/>
      <c r="G12" s="32"/>
      <c r="H12" s="32"/>
      <c r="I12" s="32"/>
      <c r="J12" s="33"/>
      <c r="K12" s="34"/>
      <c r="L12" s="34"/>
      <c r="M12" s="34"/>
      <c r="N12" s="34"/>
      <c r="O12" s="34"/>
      <c r="P12" s="35"/>
      <c r="Q12" s="35"/>
      <c r="R12" s="35"/>
      <c r="S12" s="35"/>
      <c r="T12" s="35"/>
    </row>
    <row r="13" spans="1:20" s="44" customFormat="1" ht="12">
      <c r="A13" s="37" t="s">
        <v>19</v>
      </c>
      <c r="B13" s="38" t="s">
        <v>20</v>
      </c>
      <c r="C13" s="39" t="s">
        <v>21</v>
      </c>
      <c r="D13" s="40">
        <f>691*1.16</f>
        <v>801.56</v>
      </c>
      <c r="E13" s="41"/>
      <c r="F13" s="41"/>
      <c r="G13" s="40"/>
      <c r="H13" s="40">
        <v>0</v>
      </c>
      <c r="I13" s="40"/>
      <c r="J13" s="42"/>
      <c r="K13" s="43">
        <f aca="true" t="shared" si="0" ref="K13:K17">ROUND(E13*D13,2)</f>
        <v>0</v>
      </c>
      <c r="L13" s="43">
        <f aca="true" t="shared" si="1" ref="L13:L17">ROUND(G13*D13,2)</f>
        <v>0</v>
      </c>
      <c r="M13" s="43">
        <f aca="true" t="shared" si="2" ref="M13:M17">ROUND(H13*D13,2)</f>
        <v>0</v>
      </c>
      <c r="N13" s="43">
        <f aca="true" t="shared" si="3" ref="N13:N17">ROUND(I13*D13,2)</f>
        <v>0</v>
      </c>
      <c r="O13" s="42">
        <f aca="true" t="shared" si="4" ref="O13:O18">SUM(K13:N13)</f>
        <v>0</v>
      </c>
      <c r="P13" s="35"/>
      <c r="Q13" s="35"/>
      <c r="R13" s="35"/>
      <c r="S13" s="35"/>
      <c r="T13" s="35"/>
    </row>
    <row r="14" spans="1:20" s="44" customFormat="1" ht="36">
      <c r="A14" s="37" t="s">
        <v>22</v>
      </c>
      <c r="B14" s="45" t="s">
        <v>23</v>
      </c>
      <c r="C14" s="29" t="s">
        <v>21</v>
      </c>
      <c r="D14" s="40">
        <f>D13</f>
        <v>801.56</v>
      </c>
      <c r="E14" s="41"/>
      <c r="F14" s="41"/>
      <c r="G14" s="40"/>
      <c r="H14" s="40"/>
      <c r="I14" s="40"/>
      <c r="J14" s="42">
        <f aca="true" t="shared" si="5" ref="J14:J18">SUM(G14:I14)</f>
        <v>0</v>
      </c>
      <c r="K14" s="43">
        <f t="shared" si="0"/>
        <v>0</v>
      </c>
      <c r="L14" s="43">
        <f t="shared" si="1"/>
        <v>0</v>
      </c>
      <c r="M14" s="43">
        <f t="shared" si="2"/>
        <v>0</v>
      </c>
      <c r="N14" s="43">
        <f t="shared" si="3"/>
        <v>0</v>
      </c>
      <c r="O14" s="42">
        <f t="shared" si="4"/>
        <v>0</v>
      </c>
      <c r="P14" s="46"/>
      <c r="Q14" s="35"/>
      <c r="R14" s="35"/>
      <c r="S14" s="35"/>
      <c r="T14" s="35"/>
    </row>
    <row r="15" spans="1:20" s="44" customFormat="1" ht="36" customHeight="1">
      <c r="A15" s="37" t="s">
        <v>24</v>
      </c>
      <c r="B15" s="45" t="s">
        <v>25</v>
      </c>
      <c r="C15" s="39" t="s">
        <v>21</v>
      </c>
      <c r="D15" s="40">
        <f>0.7*5.5+0.5*5.5+5.5*2*1.3+1.3*11.5+5.8*1.3</f>
        <v>43.39</v>
      </c>
      <c r="E15" s="41">
        <v>0</v>
      </c>
      <c r="F15" s="41"/>
      <c r="G15" s="40">
        <f>ROUND(15*E15,2)</f>
        <v>0</v>
      </c>
      <c r="H15" s="40"/>
      <c r="I15" s="40"/>
      <c r="J15" s="42">
        <f t="shared" si="5"/>
        <v>0</v>
      </c>
      <c r="K15" s="43">
        <f t="shared" si="0"/>
        <v>0</v>
      </c>
      <c r="L15" s="43">
        <f t="shared" si="1"/>
        <v>0</v>
      </c>
      <c r="M15" s="43">
        <f t="shared" si="2"/>
        <v>0</v>
      </c>
      <c r="N15" s="43">
        <f t="shared" si="3"/>
        <v>0</v>
      </c>
      <c r="O15" s="42">
        <f t="shared" si="4"/>
        <v>0</v>
      </c>
      <c r="P15" s="46"/>
      <c r="Q15" s="35"/>
      <c r="R15" s="35"/>
      <c r="S15" s="35"/>
      <c r="T15" s="35"/>
    </row>
    <row r="16" spans="1:20" s="44" customFormat="1" ht="36">
      <c r="A16" s="37" t="s">
        <v>26</v>
      </c>
      <c r="B16" s="45" t="s">
        <v>27</v>
      </c>
      <c r="C16" s="39" t="s">
        <v>21</v>
      </c>
      <c r="D16" s="40">
        <f>15*5.5*3.3</f>
        <v>272.25</v>
      </c>
      <c r="E16" s="41"/>
      <c r="F16" s="41"/>
      <c r="G16" s="40"/>
      <c r="H16" s="40"/>
      <c r="I16" s="40"/>
      <c r="J16" s="42">
        <f t="shared" si="5"/>
        <v>0</v>
      </c>
      <c r="K16" s="43">
        <f t="shared" si="0"/>
        <v>0</v>
      </c>
      <c r="L16" s="43">
        <f t="shared" si="1"/>
        <v>0</v>
      </c>
      <c r="M16" s="43">
        <f t="shared" si="2"/>
        <v>0</v>
      </c>
      <c r="N16" s="43">
        <f t="shared" si="3"/>
        <v>0</v>
      </c>
      <c r="O16" s="42">
        <f t="shared" si="4"/>
        <v>0</v>
      </c>
      <c r="P16" s="46"/>
      <c r="Q16" s="35"/>
      <c r="R16" s="35"/>
      <c r="S16" s="35"/>
      <c r="T16" s="35"/>
    </row>
    <row r="17" spans="1:20" s="44" customFormat="1" ht="45">
      <c r="A17" s="47" t="s">
        <v>28</v>
      </c>
      <c r="B17" s="48" t="s">
        <v>29</v>
      </c>
      <c r="C17" s="20" t="s">
        <v>30</v>
      </c>
      <c r="D17" s="49">
        <v>23</v>
      </c>
      <c r="E17" s="41"/>
      <c r="F17" s="41"/>
      <c r="G17" s="40"/>
      <c r="H17" s="41"/>
      <c r="I17" s="41"/>
      <c r="J17" s="42">
        <f t="shared" si="5"/>
        <v>0</v>
      </c>
      <c r="K17" s="43">
        <f t="shared" si="0"/>
        <v>0</v>
      </c>
      <c r="L17" s="43">
        <f t="shared" si="1"/>
        <v>0</v>
      </c>
      <c r="M17" s="43">
        <f t="shared" si="2"/>
        <v>0</v>
      </c>
      <c r="N17" s="43">
        <f t="shared" si="3"/>
        <v>0</v>
      </c>
      <c r="O17" s="42">
        <f t="shared" si="4"/>
        <v>0</v>
      </c>
      <c r="P17" s="35"/>
      <c r="Q17" s="35"/>
      <c r="R17" s="35"/>
      <c r="S17" s="35"/>
      <c r="T17" s="35"/>
    </row>
    <row r="18" spans="1:20" s="54" customFormat="1" ht="20.25" customHeight="1">
      <c r="A18" s="50"/>
      <c r="B18" s="51" t="s">
        <v>31</v>
      </c>
      <c r="C18" s="50"/>
      <c r="D18" s="40"/>
      <c r="E18" s="40"/>
      <c r="F18" s="40"/>
      <c r="G18" s="40"/>
      <c r="H18" s="40"/>
      <c r="I18" s="40"/>
      <c r="J18" s="42">
        <f t="shared" si="5"/>
        <v>0</v>
      </c>
      <c r="K18" s="52">
        <f>SUM(K13:K17)</f>
        <v>0</v>
      </c>
      <c r="L18" s="52">
        <f>SUM(L13:L17)</f>
        <v>0</v>
      </c>
      <c r="M18" s="52">
        <f>SUM(M13:M17)</f>
        <v>0</v>
      </c>
      <c r="N18" s="52">
        <f>SUM(N13:N17)</f>
        <v>0</v>
      </c>
      <c r="O18" s="52">
        <f t="shared" si="4"/>
        <v>0</v>
      </c>
      <c r="P18" s="53"/>
      <c r="Q18" s="53"/>
      <c r="R18" s="53"/>
      <c r="S18" s="53"/>
      <c r="T18" s="53"/>
    </row>
    <row r="19" spans="1:20" s="67" customFormat="1" ht="12.75" customHeight="1">
      <c r="A19" s="55"/>
      <c r="B19" s="56"/>
      <c r="C19" s="57"/>
      <c r="D19" s="58"/>
      <c r="E19" s="59"/>
      <c r="F19" s="60">
        <v>0.1</v>
      </c>
      <c r="G19" s="61"/>
      <c r="H19" s="62"/>
      <c r="I19" s="62"/>
      <c r="J19" s="63" t="s">
        <v>32</v>
      </c>
      <c r="K19" s="64"/>
      <c r="L19" s="64"/>
      <c r="M19" s="65">
        <f>M18*F19</f>
        <v>0</v>
      </c>
      <c r="N19" s="66"/>
      <c r="O19" s="65">
        <f>SUM(L19:N19)</f>
        <v>0</v>
      </c>
      <c r="P19" s="58"/>
      <c r="Q19" s="58"/>
      <c r="R19" s="58"/>
      <c r="S19" s="58"/>
      <c r="T19" s="58"/>
    </row>
    <row r="20" spans="1:20" s="74" customFormat="1" ht="12.75" customHeight="1">
      <c r="A20" s="68"/>
      <c r="B20" s="69"/>
      <c r="C20" s="70"/>
      <c r="D20" s="71"/>
      <c r="E20" s="71"/>
      <c r="F20" s="71"/>
      <c r="G20" s="71"/>
      <c r="H20" s="71"/>
      <c r="I20" s="71"/>
      <c r="J20" s="72" t="s">
        <v>33</v>
      </c>
      <c r="K20" s="73">
        <f>SUM(K18:K19)</f>
        <v>0</v>
      </c>
      <c r="L20" s="73">
        <f>SUM(L18:L19)</f>
        <v>0</v>
      </c>
      <c r="M20" s="73">
        <f>SUM(M18:M19)</f>
        <v>0</v>
      </c>
      <c r="N20" s="73">
        <f>SUM(N18:N19)</f>
        <v>0</v>
      </c>
      <c r="O20" s="73">
        <f>SUM(O18:O19)</f>
        <v>0</v>
      </c>
      <c r="P20" s="58"/>
      <c r="Q20" s="58"/>
      <c r="R20" s="58"/>
      <c r="S20" s="58"/>
      <c r="T20" s="58"/>
    </row>
    <row r="21" spans="1:20" s="67" customFormat="1" ht="12">
      <c r="A21" s="58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7" t="s">
        <v>34</v>
      </c>
      <c r="M21" s="77"/>
      <c r="N21" s="77"/>
      <c r="O21" s="78">
        <f>O20*5%</f>
        <v>0</v>
      </c>
      <c r="P21" s="58"/>
      <c r="Q21" s="58"/>
      <c r="R21" s="58"/>
      <c r="S21" s="58"/>
      <c r="T21" s="58"/>
    </row>
    <row r="22" spans="1:20" s="67" customFormat="1" ht="12">
      <c r="A22" s="58"/>
      <c r="B22" s="79"/>
      <c r="C22" s="76"/>
      <c r="D22" s="76"/>
      <c r="E22" s="76"/>
      <c r="F22" s="76"/>
      <c r="G22" s="76"/>
      <c r="H22" s="76"/>
      <c r="I22" s="76"/>
      <c r="J22" s="76"/>
      <c r="K22" s="76"/>
      <c r="L22" s="77" t="s">
        <v>35</v>
      </c>
      <c r="M22" s="77"/>
      <c r="N22" s="77"/>
      <c r="O22" s="78">
        <f>O20*9%</f>
        <v>0</v>
      </c>
      <c r="P22" s="58"/>
      <c r="Q22" s="58"/>
      <c r="R22" s="58"/>
      <c r="S22" s="58"/>
      <c r="T22" s="58"/>
    </row>
    <row r="23" spans="1:20" ht="23.25" customHeight="1">
      <c r="A23" s="80"/>
      <c r="B23" s="81"/>
      <c r="C23" s="26"/>
      <c r="D23" s="26"/>
      <c r="E23" s="26"/>
      <c r="F23" s="26"/>
      <c r="G23" s="26"/>
      <c r="H23" s="26"/>
      <c r="I23" s="26"/>
      <c r="J23" s="26"/>
      <c r="K23" s="26"/>
      <c r="L23" s="82" t="s">
        <v>36</v>
      </c>
      <c r="M23" s="82"/>
      <c r="N23" s="82"/>
      <c r="O23" s="78">
        <f>L20*23.59%</f>
        <v>0</v>
      </c>
      <c r="P23" s="10"/>
      <c r="Q23" s="10"/>
      <c r="R23" s="10"/>
      <c r="S23" s="10"/>
      <c r="T23" s="10"/>
    </row>
    <row r="24" spans="1:20" ht="12">
      <c r="A24" s="80"/>
      <c r="B24" s="81"/>
      <c r="C24" s="26"/>
      <c r="D24" s="26"/>
      <c r="E24" s="26"/>
      <c r="F24" s="26"/>
      <c r="G24" s="26"/>
      <c r="H24" s="26"/>
      <c r="I24" s="26"/>
      <c r="J24" s="26"/>
      <c r="K24" s="26"/>
      <c r="L24" s="83" t="s">
        <v>31</v>
      </c>
      <c r="M24" s="83"/>
      <c r="N24" s="83"/>
      <c r="O24" s="84">
        <f>O20+O21+O23+O22</f>
        <v>0</v>
      </c>
      <c r="P24" s="10"/>
      <c r="Q24" s="85"/>
      <c r="R24" s="86"/>
      <c r="S24" s="10"/>
      <c r="T24" s="10"/>
    </row>
    <row r="25" spans="1:20" ht="12">
      <c r="A25" s="80"/>
      <c r="B25" s="81"/>
      <c r="C25" s="26"/>
      <c r="D25" s="26"/>
      <c r="E25" s="26"/>
      <c r="F25" s="26"/>
      <c r="G25" s="26"/>
      <c r="H25" s="26"/>
      <c r="I25" s="26"/>
      <c r="J25" s="26"/>
      <c r="K25" s="26"/>
      <c r="L25" s="77" t="s">
        <v>37</v>
      </c>
      <c r="M25" s="77"/>
      <c r="N25" s="77"/>
      <c r="O25" s="87">
        <f>O24*0.21</f>
        <v>0</v>
      </c>
      <c r="P25" s="10"/>
      <c r="Q25" s="88"/>
      <c r="R25" s="86"/>
      <c r="S25" s="10"/>
      <c r="T25" s="10"/>
    </row>
    <row r="26" spans="1:20" ht="12">
      <c r="A26" s="80"/>
      <c r="B26" s="89" t="s">
        <v>38</v>
      </c>
      <c r="C26" s="89"/>
      <c r="D26" s="90"/>
      <c r="E26" s="26"/>
      <c r="F26" s="26"/>
      <c r="G26" s="26"/>
      <c r="H26" s="26"/>
      <c r="I26" s="26"/>
      <c r="J26" s="26"/>
      <c r="K26" s="26"/>
      <c r="L26" s="91" t="s">
        <v>39</v>
      </c>
      <c r="M26" s="91"/>
      <c r="N26" s="91"/>
      <c r="O26" s="84">
        <f>SUM(O24:O25)</f>
        <v>0</v>
      </c>
      <c r="P26" s="10"/>
      <c r="Q26" s="85"/>
      <c r="R26" s="86"/>
      <c r="S26" s="10"/>
      <c r="T26" s="10"/>
    </row>
    <row r="27" spans="1:20" ht="12">
      <c r="A27" s="80"/>
      <c r="B27" s="92"/>
      <c r="C27" s="9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10"/>
      <c r="Q27" s="10"/>
      <c r="R27" s="10"/>
      <c r="S27" s="10"/>
      <c r="T27" s="10"/>
    </row>
    <row r="28" spans="1:20" ht="12">
      <c r="A28" s="80"/>
      <c r="B28" s="93"/>
      <c r="C28" s="94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0"/>
      <c r="Q28" s="10"/>
      <c r="R28" s="10"/>
      <c r="S28" s="10"/>
      <c r="T28" s="10"/>
    </row>
    <row r="29" spans="1:15" ht="12.75">
      <c r="A29" s="95"/>
      <c r="B29" s="96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</row>
  </sheetData>
  <sheetProtection selectLockedCells="1" selectUnlockedCells="1"/>
  <mergeCells count="24">
    <mergeCell ref="B5:R5"/>
    <mergeCell ref="A7:A10"/>
    <mergeCell ref="B7:B10"/>
    <mergeCell ref="C7:C10"/>
    <mergeCell ref="D7:D10"/>
    <mergeCell ref="E7:J7"/>
    <mergeCell ref="K7:O7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L21:N21"/>
    <mergeCell ref="L22:N22"/>
    <mergeCell ref="L23:N23"/>
    <mergeCell ref="L24:N24"/>
    <mergeCell ref="L25:N25"/>
    <mergeCell ref="L26:N26"/>
  </mergeCells>
  <printOptions/>
  <pageMargins left="0" right="0" top="0.35416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Veskor</dc:creator>
  <cp:keywords/>
  <dc:description/>
  <cp:lastModifiedBy/>
  <cp:lastPrinted>2022-09-29T09:43:24Z</cp:lastPrinted>
  <dcterms:created xsi:type="dcterms:W3CDTF">2022-08-12T06:38:16Z</dcterms:created>
  <dcterms:modified xsi:type="dcterms:W3CDTF">2022-09-30T08:41:46Z</dcterms:modified>
  <cp:category/>
  <cp:version/>
  <cp:contentType/>
  <cp:contentStatus/>
  <cp:revision>3</cp:revision>
</cp:coreProperties>
</file>